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Ed\Desktop\"/>
    </mc:Choice>
  </mc:AlternateContent>
  <bookViews>
    <workbookView xWindow="240" yWindow="15" windowWidth="15195" windowHeight="12270"/>
  </bookViews>
  <sheets>
    <sheet name="Example" sheetId="5" r:id="rId1"/>
  </sheets>
  <calcPr calcId="152511"/>
</workbook>
</file>

<file path=xl/calcChain.xml><?xml version="1.0" encoding="utf-8"?>
<calcChain xmlns="http://schemas.openxmlformats.org/spreadsheetml/2006/main">
  <c r="G4" i="5" l="1"/>
  <c r="D10" i="5" l="1"/>
  <c r="D32" i="5" s="1"/>
  <c r="D34" i="5" s="1"/>
  <c r="C34" i="5" l="1"/>
  <c r="B34" i="5"/>
  <c r="A34" i="5"/>
  <c r="E34" i="5" s="1"/>
  <c r="C33" i="5"/>
  <c r="B33" i="5"/>
  <c r="A33" i="5"/>
  <c r="E33" i="5" s="1"/>
  <c r="C32" i="5"/>
  <c r="B32" i="5"/>
  <c r="A32" i="5"/>
  <c r="C31" i="5"/>
  <c r="B31" i="5"/>
  <c r="A31" i="5"/>
  <c r="H30" i="5"/>
  <c r="C30" i="5"/>
  <c r="B30" i="5"/>
  <c r="A30" i="5"/>
  <c r="C25" i="5"/>
  <c r="F22" i="5"/>
  <c r="B18" i="5"/>
  <c r="H17" i="5"/>
  <c r="A13" i="5"/>
  <c r="A35" i="5" s="1"/>
  <c r="D12" i="5"/>
  <c r="H12" i="5" s="1"/>
  <c r="D11" i="5"/>
  <c r="H11" i="5" s="1"/>
  <c r="H10" i="5"/>
  <c r="H9" i="5"/>
  <c r="B20" i="5"/>
  <c r="E31" i="5" l="1"/>
  <c r="C26" i="5"/>
  <c r="H13" i="5"/>
  <c r="F33" i="5"/>
  <c r="G33" i="5" s="1"/>
  <c r="H33" i="5" s="1"/>
  <c r="E32" i="5"/>
  <c r="H19" i="5"/>
  <c r="F31" i="5" l="1"/>
  <c r="G31" i="5" s="1"/>
  <c r="H31" i="5" s="1"/>
  <c r="F34" i="5"/>
  <c r="G34" i="5" s="1"/>
  <c r="H34" i="5" s="1"/>
  <c r="F32" i="5"/>
  <c r="G32" i="5" s="1"/>
  <c r="H32" i="5" s="1"/>
  <c r="H20" i="5"/>
  <c r="H23" i="5" s="1"/>
  <c r="D13" i="5"/>
  <c r="H35" i="5" l="1"/>
  <c r="H24" i="5"/>
  <c r="H25" i="5" s="1"/>
  <c r="H37" i="5" s="1"/>
  <c r="D37" i="5" l="1"/>
  <c r="H39" i="5"/>
  <c r="B39" i="5" s="1"/>
  <c r="F39" i="5" l="1"/>
  <c r="D39" i="5"/>
</calcChain>
</file>

<file path=xl/sharedStrings.xml><?xml version="1.0" encoding="utf-8"?>
<sst xmlns="http://schemas.openxmlformats.org/spreadsheetml/2006/main" count="64" uniqueCount="60">
  <si>
    <t>Title</t>
  </si>
  <si>
    <t>Type</t>
  </si>
  <si>
    <t>REVENUE</t>
  </si>
  <si>
    <t>COST</t>
  </si>
  <si>
    <t>PROFIT</t>
  </si>
  <si>
    <t>Channel</t>
  </si>
  <si>
    <t>Soft Copy/PDF</t>
  </si>
  <si>
    <t>Hard Copy</t>
  </si>
  <si>
    <t>Per Unit Cost</t>
  </si>
  <si>
    <t>Flat Rate Licensing Cost</t>
  </si>
  <si>
    <t>Reseller</t>
  </si>
  <si>
    <t>Self</t>
  </si>
  <si>
    <t>Sales Period</t>
  </si>
  <si>
    <t>Above Minimum?</t>
  </si>
  <si>
    <t>Minimum Fee Guarantee/yr</t>
  </si>
  <si>
    <t>Minimum Fee</t>
  </si>
  <si>
    <t>Transaction Fees</t>
  </si>
  <si>
    <t>Print Cost/Unit</t>
  </si>
  <si>
    <t>Cost/Unit</t>
  </si>
  <si>
    <t>Ext. Price</t>
  </si>
  <si>
    <t>TOTAL COSTS</t>
  </si>
  <si>
    <t>Flat price</t>
  </si>
  <si>
    <t>Price/year</t>
  </si>
  <si>
    <t>Average Cost/Unit</t>
  </si>
  <si>
    <t xml:space="preserve"> </t>
  </si>
  <si>
    <t xml:space="preserve">  </t>
  </si>
  <si>
    <t xml:space="preserve">   </t>
  </si>
  <si>
    <t>Average Profit/Unit</t>
  </si>
  <si>
    <t>Total Cost</t>
  </si>
  <si>
    <t>Total Profit</t>
  </si>
  <si>
    <t>Total Revenue</t>
  </si>
  <si>
    <t>Commission/Unit/Yr</t>
  </si>
  <si>
    <t>Commission Fees/Unit</t>
  </si>
  <si>
    <t>Avg. Discount to Resellers</t>
  </si>
  <si>
    <t>Total Sales</t>
  </si>
  <si>
    <t>Avg Revenue/Unit</t>
  </si>
  <si>
    <t>Commission &amp; Transactions Costs</t>
  </si>
  <si>
    <t>Licensing Period</t>
  </si>
  <si>
    <t>Licensing Subtotal</t>
  </si>
  <si>
    <t>Total Licensing Cost</t>
  </si>
  <si>
    <t xml:space="preserve">Gross Margin: </t>
  </si>
  <si>
    <t>Average Revenue/Unit</t>
  </si>
  <si>
    <t>% of Price</t>
  </si>
  <si>
    <t>Sales Qty</t>
  </si>
  <si>
    <t>Licensing Fees (Fill all that apply)</t>
  </si>
  <si>
    <t>Commission fee (Fill all that apply)</t>
  </si>
  <si>
    <t>Lady Gaga's "Poker Face" for Bassoon Quartet</t>
  </si>
  <si>
    <t>Total Transaction Costs</t>
  </si>
  <si>
    <t>Transaction Cost %</t>
  </si>
  <si>
    <t>Detailed Transaction Fees (Fill all that apply)</t>
  </si>
  <si>
    <t>Fixed cost per sale (Self)</t>
  </si>
  <si>
    <t>% of Revenue Per Unit (Self)</t>
  </si>
  <si>
    <t>Fixed cost per sale (Reseller)</t>
  </si>
  <si>
    <t>% of Revenue Per Unit (Reseller)</t>
  </si>
  <si>
    <t>Hours to prepare</t>
  </si>
  <si>
    <t>Copyright © 2013. Art of Sound Music, LLC.  All rights reserved.   info@artofsoundmusic.com</t>
  </si>
  <si>
    <t xml:space="preserve">Unauthorized use and/or duplication of this material without express and written permission from Art of Sound Music, LLC is strictly prohibited.  </t>
  </si>
  <si>
    <t>% of Revenue Per Unit (Soft Copy/PDF)</t>
  </si>
  <si>
    <t>% of Revenue Per Unit (Hard Copy)</t>
  </si>
  <si>
    <t xml:space="preserve"> Arrangement Profitability Calculator v1.1,  13-May-2013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</si>
</sst>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.0%"/>
    <numFmt numFmtId="167" formatCode="&quot;$&quot;#,##0.00"/>
    <numFmt numFmtId="173" formatCode="0.0"/>
  </numFmts>
  <fonts count="15" x14ac:knownFonts="1">
    <font>
      <sz val="10"/>
      <name val="Arial"/>
    </font>
    <font>
      <sz val="10"/>
      <name val="Arial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theme="9"/>
      <name val="Arial"/>
      <family val="2"/>
    </font>
    <font>
      <i/>
      <sz val="10"/>
      <color theme="9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theme="4"/>
      </patternFill>
    </fill>
  </fills>
  <borders count="6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9" fontId="0" fillId="3" borderId="0" xfId="2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2" xfId="0" applyFont="1" applyFill="1" applyBorder="1"/>
    <xf numFmtId="0" fontId="0" fillId="3" borderId="0" xfId="0" applyFill="1" applyAlignment="1">
      <alignment horizontal="center"/>
    </xf>
    <xf numFmtId="0" fontId="6" fillId="0" borderId="0" xfId="0" applyFont="1"/>
    <xf numFmtId="0" fontId="2" fillId="0" borderId="4" xfId="0" applyFont="1" applyBorder="1"/>
    <xf numFmtId="0" fontId="2" fillId="0" borderId="3" xfId="0" applyFont="1" applyBorder="1"/>
    <xf numFmtId="0" fontId="4" fillId="2" borderId="0" xfId="0" applyFont="1" applyFill="1" applyBorder="1"/>
    <xf numFmtId="0" fontId="6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44" fontId="11" fillId="0" borderId="0" xfId="0" applyNumberFormat="1" applyFont="1"/>
    <xf numFmtId="44" fontId="10" fillId="0" borderId="0" xfId="0" applyNumberFormat="1" applyFont="1"/>
    <xf numFmtId="0" fontId="4" fillId="2" borderId="2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3" borderId="0" xfId="0" applyFont="1" applyFill="1" applyAlignment="1">
      <alignment horizontal="center"/>
    </xf>
    <xf numFmtId="164" fontId="0" fillId="0" borderId="0" xfId="2" applyNumberFormat="1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0" fillId="3" borderId="0" xfId="1" applyNumberFormat="1" applyFont="1" applyFill="1"/>
    <xf numFmtId="167" fontId="0" fillId="0" borderId="0" xfId="1" applyNumberFormat="1" applyFont="1"/>
    <xf numFmtId="167" fontId="2" fillId="3" borderId="4" xfId="1" applyNumberFormat="1" applyFont="1" applyFill="1" applyBorder="1"/>
    <xf numFmtId="167" fontId="2" fillId="0" borderId="4" xfId="1" applyNumberFormat="1" applyFont="1" applyBorder="1"/>
    <xf numFmtId="167" fontId="2" fillId="0" borderId="3" xfId="1" applyNumberFormat="1" applyFont="1" applyBorder="1"/>
    <xf numFmtId="167" fontId="0" fillId="0" borderId="0" xfId="0" applyNumberFormat="1"/>
    <xf numFmtId="167" fontId="2" fillId="0" borderId="4" xfId="1" applyNumberFormat="1" applyFont="1" applyFill="1" applyBorder="1"/>
    <xf numFmtId="167" fontId="2" fillId="3" borderId="3" xfId="1" applyNumberFormat="1" applyFont="1" applyFill="1" applyBorder="1"/>
    <xf numFmtId="167" fontId="3" fillId="0" borderId="0" xfId="0" applyNumberFormat="1" applyFont="1"/>
    <xf numFmtId="167" fontId="0" fillId="3" borderId="0" xfId="1" applyNumberFormat="1" applyFont="1" applyFill="1" applyAlignment="1">
      <alignment horizontal="right"/>
    </xf>
    <xf numFmtId="167" fontId="6" fillId="3" borderId="0" xfId="1" applyNumberFormat="1" applyFont="1" applyFill="1" applyAlignment="1">
      <alignment horizontal="right"/>
    </xf>
    <xf numFmtId="0" fontId="6" fillId="0" borderId="0" xfId="0" applyFont="1" applyAlignment="1">
      <alignment horizontal="center" vertical="top" wrapText="1"/>
    </xf>
    <xf numFmtId="0" fontId="12" fillId="6" borderId="0" xfId="0" applyFont="1" applyFill="1"/>
    <xf numFmtId="167" fontId="12" fillId="6" borderId="0" xfId="0" applyNumberFormat="1" applyFont="1" applyFill="1" applyAlignment="1">
      <alignment horizontal="left"/>
    </xf>
    <xf numFmtId="0" fontId="3" fillId="6" borderId="0" xfId="0" applyFont="1" applyFill="1" applyAlignment="1">
      <alignment horizontal="right"/>
    </xf>
    <xf numFmtId="164" fontId="3" fillId="6" borderId="0" xfId="2" applyNumberFormat="1" applyFont="1" applyFill="1" applyAlignment="1">
      <alignment horizontal="left"/>
    </xf>
    <xf numFmtId="167" fontId="3" fillId="6" borderId="0" xfId="0" applyNumberFormat="1" applyFont="1" applyFill="1"/>
    <xf numFmtId="0" fontId="7" fillId="6" borderId="0" xfId="0" applyFont="1" applyFill="1" applyAlignment="1">
      <alignment horizontal="center"/>
    </xf>
    <xf numFmtId="0" fontId="13" fillId="0" borderId="0" xfId="0" applyFont="1"/>
    <xf numFmtId="0" fontId="6" fillId="7" borderId="0" xfId="0" applyFont="1" applyFill="1" applyBorder="1" applyAlignment="1">
      <alignment horizontal="left"/>
    </xf>
    <xf numFmtId="0" fontId="6" fillId="7" borderId="0" xfId="0" applyFont="1" applyFill="1" applyBorder="1" applyAlignment="1">
      <alignment horizontal="left"/>
    </xf>
    <xf numFmtId="44" fontId="0" fillId="3" borderId="0" xfId="1" applyFont="1" applyFill="1" applyBorder="1"/>
    <xf numFmtId="0" fontId="0" fillId="0" borderId="0" xfId="0" applyBorder="1"/>
    <xf numFmtId="0" fontId="6" fillId="5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0" borderId="0" xfId="0" applyFont="1" applyBorder="1"/>
    <xf numFmtId="44" fontId="2" fillId="0" borderId="0" xfId="1" applyFont="1" applyBorder="1"/>
    <xf numFmtId="44" fontId="0" fillId="3" borderId="0" xfId="1" applyFont="1" applyFill="1" applyBorder="1" applyAlignment="1">
      <alignment horizontal="center"/>
    </xf>
    <xf numFmtId="167" fontId="2" fillId="0" borderId="0" xfId="1" applyNumberFormat="1" applyFont="1" applyBorder="1"/>
    <xf numFmtId="164" fontId="0" fillId="3" borderId="0" xfId="2" applyNumberFormat="1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0" fontId="6" fillId="0" borderId="0" xfId="0" applyFont="1" applyBorder="1"/>
    <xf numFmtId="167" fontId="0" fillId="0" borderId="0" xfId="0" applyNumberFormat="1" applyBorder="1"/>
    <xf numFmtId="0" fontId="13" fillId="0" borderId="0" xfId="0" applyFont="1" applyBorder="1"/>
    <xf numFmtId="0" fontId="6" fillId="0" borderId="0" xfId="0" applyFont="1" applyBorder="1" applyAlignment="1">
      <alignment horizontal="right"/>
    </xf>
    <xf numFmtId="0" fontId="3" fillId="0" borderId="0" xfId="0" applyFont="1" applyBorder="1"/>
    <xf numFmtId="167" fontId="3" fillId="0" borderId="0" xfId="1" applyNumberFormat="1" applyFont="1" applyBorder="1" applyAlignment="1">
      <alignment horizontal="right"/>
    </xf>
    <xf numFmtId="44" fontId="0" fillId="0" borderId="0" xfId="1" applyFont="1" applyFill="1" applyBorder="1"/>
    <xf numFmtId="9" fontId="0" fillId="3" borderId="0" xfId="0" applyNumberFormat="1" applyFill="1" applyBorder="1"/>
    <xf numFmtId="0" fontId="14" fillId="0" borderId="0" xfId="0" applyFont="1"/>
    <xf numFmtId="0" fontId="14" fillId="6" borderId="0" xfId="0" applyFont="1" applyFill="1"/>
    <xf numFmtId="0" fontId="6" fillId="3" borderId="0" xfId="0" applyFont="1" applyFill="1" applyAlignment="1">
      <alignment horizontal="left"/>
    </xf>
    <xf numFmtId="164" fontId="0" fillId="3" borderId="0" xfId="0" applyNumberFormat="1" applyFill="1" applyBorder="1"/>
    <xf numFmtId="167" fontId="2" fillId="5" borderId="4" xfId="1" applyNumberFormat="1" applyFont="1" applyFill="1" applyBorder="1"/>
    <xf numFmtId="167" fontId="2" fillId="5" borderId="3" xfId="1" applyNumberFormat="1" applyFont="1" applyFill="1" applyBorder="1"/>
    <xf numFmtId="173" fontId="0" fillId="3" borderId="0" xfId="2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7" fontId="3" fillId="6" borderId="0" xfId="0" applyNumberFormat="1" applyFont="1" applyFill="1" applyAlignment="1">
      <alignment horizontal="left"/>
    </xf>
    <xf numFmtId="0" fontId="5" fillId="0" borderId="0" xfId="3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0" xfId="0" applyFont="1" applyFill="1"/>
    <xf numFmtId="0" fontId="11" fillId="4" borderId="0" xfId="0" applyFont="1" applyFill="1"/>
    <xf numFmtId="167" fontId="11" fillId="4" borderId="0" xfId="0" applyNumberFormat="1" applyFont="1" applyFill="1" applyAlignment="1">
      <alignment horizontal="left"/>
    </xf>
    <xf numFmtId="0" fontId="10" fillId="4" borderId="0" xfId="0" applyFont="1" applyFill="1" applyAlignment="1">
      <alignment horizontal="right"/>
    </xf>
    <xf numFmtId="167" fontId="10" fillId="4" borderId="0" xfId="1" applyNumberFormat="1" applyFont="1" applyFill="1"/>
    <xf numFmtId="0" fontId="8" fillId="4" borderId="0" xfId="0" applyFont="1" applyFill="1"/>
    <xf numFmtId="0" fontId="9" fillId="4" borderId="0" xfId="0" applyFont="1" applyFill="1"/>
    <xf numFmtId="167" fontId="9" fillId="4" borderId="0" xfId="0" applyNumberFormat="1" applyFont="1" applyFill="1" applyAlignment="1">
      <alignment horizontal="left"/>
    </xf>
    <xf numFmtId="0" fontId="8" fillId="4" borderId="0" xfId="0" applyFont="1" applyFill="1" applyAlignment="1">
      <alignment horizontal="right"/>
    </xf>
    <xf numFmtId="167" fontId="8" fillId="4" borderId="0" xfId="0" applyNumberFormat="1" applyFont="1" applyFill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&quot;$&quot;#,##0.00"/>
    </dxf>
    <dxf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le167" displayName="Table167" ref="A8:H12" totalsRowShown="0" headerRowDxfId="4">
  <tableColumns count="8">
    <tableColumn id="1" name="Sales Qty" dataDxfId="3"/>
    <tableColumn id="2" name="Type"/>
    <tableColumn id="3" name="Channel"/>
    <tableColumn id="4" name="Avg Revenue/Unit" dataDxfId="2" dataCellStyle="Currency"/>
    <tableColumn id="5" name=" " dataDxfId="1" dataCellStyle="Currency"/>
    <tableColumn id="6" name="  "/>
    <tableColumn id="7" name="   "/>
    <tableColumn id="8" name="Ext. Price" dataDxfId="0" dataCellStyle="Currency">
      <calculatedColumnFormula>A9*D9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rtofsoundmusic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tabSelected="1" workbookViewId="0">
      <selection activeCell="A2" sqref="A2"/>
    </sheetView>
  </sheetViews>
  <sheetFormatPr defaultRowHeight="12.75" x14ac:dyDescent="0.2"/>
  <cols>
    <col min="1" max="1" width="28" customWidth="1"/>
    <col min="2" max="2" width="20.7109375" customWidth="1"/>
    <col min="3" max="3" width="21" customWidth="1"/>
    <col min="4" max="4" width="18" customWidth="1"/>
    <col min="5" max="5" width="14.42578125" customWidth="1"/>
    <col min="6" max="6" width="13" customWidth="1"/>
    <col min="7" max="7" width="13.85546875" customWidth="1"/>
    <col min="8" max="8" width="11.7109375" customWidth="1"/>
  </cols>
  <sheetData>
    <row r="1" spans="1:8" ht="20.25" x14ac:dyDescent="0.3">
      <c r="A1" s="47" t="s">
        <v>59</v>
      </c>
      <c r="B1" s="47"/>
      <c r="C1" s="47"/>
      <c r="D1" s="47"/>
      <c r="E1" s="47"/>
      <c r="F1" s="47"/>
      <c r="G1" s="47"/>
      <c r="H1" s="47"/>
    </row>
    <row r="2" spans="1:8" x14ac:dyDescent="0.2">
      <c r="A2" s="6" t="s">
        <v>0</v>
      </c>
      <c r="B2" s="71" t="s">
        <v>46</v>
      </c>
      <c r="C2" s="71"/>
      <c r="E2" s="26" t="s">
        <v>34</v>
      </c>
      <c r="F2" s="27"/>
      <c r="G2" s="39">
        <v>10000</v>
      </c>
    </row>
    <row r="3" spans="1:8" x14ac:dyDescent="0.2">
      <c r="A3" s="6" t="s">
        <v>12</v>
      </c>
      <c r="B3" s="24">
        <v>3</v>
      </c>
      <c r="C3" s="2"/>
      <c r="E3" s="26" t="s">
        <v>47</v>
      </c>
      <c r="F3" s="27"/>
      <c r="G3" s="40">
        <v>750</v>
      </c>
    </row>
    <row r="4" spans="1:8" x14ac:dyDescent="0.2">
      <c r="A4" s="6" t="s">
        <v>33</v>
      </c>
      <c r="B4" s="3">
        <v>0.25</v>
      </c>
      <c r="C4" s="2"/>
      <c r="E4" s="26" t="s">
        <v>48</v>
      </c>
      <c r="F4" s="27"/>
      <c r="G4" s="25">
        <f>G3/G2</f>
        <v>7.4999999999999997E-2</v>
      </c>
    </row>
    <row r="5" spans="1:8" x14ac:dyDescent="0.2">
      <c r="A5" s="11" t="s">
        <v>54</v>
      </c>
      <c r="B5" s="75">
        <v>5</v>
      </c>
      <c r="C5" s="2"/>
      <c r="E5" s="76"/>
      <c r="F5" s="76"/>
      <c r="G5" s="25"/>
    </row>
    <row r="6" spans="1:8" ht="8.25" customHeight="1" x14ac:dyDescent="0.2"/>
    <row r="7" spans="1:8" ht="15.75" x14ac:dyDescent="0.25">
      <c r="A7" s="69" t="s">
        <v>2</v>
      </c>
    </row>
    <row r="8" spans="1:8" s="1" customFormat="1" x14ac:dyDescent="0.2">
      <c r="A8" s="12" t="s">
        <v>43</v>
      </c>
      <c r="B8" s="1" t="s">
        <v>1</v>
      </c>
      <c r="C8" s="1" t="s">
        <v>5</v>
      </c>
      <c r="D8" s="12" t="s">
        <v>35</v>
      </c>
      <c r="E8" s="12" t="s">
        <v>24</v>
      </c>
      <c r="F8" s="12" t="s">
        <v>25</v>
      </c>
      <c r="G8" s="12" t="s">
        <v>26</v>
      </c>
      <c r="H8" s="12" t="s">
        <v>19</v>
      </c>
    </row>
    <row r="9" spans="1:8" x14ac:dyDescent="0.2">
      <c r="A9" s="7">
        <v>10</v>
      </c>
      <c r="B9" t="s">
        <v>6</v>
      </c>
      <c r="C9" s="8" t="s">
        <v>11</v>
      </c>
      <c r="D9" s="30">
        <v>14.2</v>
      </c>
      <c r="H9" s="31">
        <f>A9*D9</f>
        <v>142</v>
      </c>
    </row>
    <row r="10" spans="1:8" x14ac:dyDescent="0.2">
      <c r="A10" s="7">
        <v>6</v>
      </c>
      <c r="B10" t="s">
        <v>7</v>
      </c>
      <c r="C10" s="8" t="s">
        <v>11</v>
      </c>
      <c r="D10" s="30">
        <f>108/6</f>
        <v>18</v>
      </c>
      <c r="H10" s="31">
        <f>A10*D10</f>
        <v>108</v>
      </c>
    </row>
    <row r="11" spans="1:8" x14ac:dyDescent="0.2">
      <c r="A11" s="7">
        <v>0</v>
      </c>
      <c r="B11" t="s">
        <v>6</v>
      </c>
      <c r="C11" s="8" t="s">
        <v>10</v>
      </c>
      <c r="D11" s="31">
        <f>IF(A11&gt;0,D9*B4,0)</f>
        <v>0</v>
      </c>
      <c r="H11" s="31">
        <f>A11*D11</f>
        <v>0</v>
      </c>
    </row>
    <row r="12" spans="1:8" x14ac:dyDescent="0.2">
      <c r="A12" s="7">
        <v>0</v>
      </c>
      <c r="B12" t="s">
        <v>7</v>
      </c>
      <c r="C12" s="8" t="s">
        <v>10</v>
      </c>
      <c r="D12" s="31">
        <f>IF(A12&gt;0,D10*B4,0)</f>
        <v>0</v>
      </c>
      <c r="H12" s="31">
        <f>A12*D12</f>
        <v>0</v>
      </c>
    </row>
    <row r="13" spans="1:8" s="17" customFormat="1" x14ac:dyDescent="0.2">
      <c r="A13" s="79">
        <f>SUM(A9:A12)</f>
        <v>16</v>
      </c>
      <c r="B13" s="80"/>
      <c r="C13" s="81" t="s">
        <v>41</v>
      </c>
      <c r="D13" s="82">
        <f>H13/A13</f>
        <v>15.625</v>
      </c>
      <c r="E13" s="80"/>
      <c r="F13" s="80"/>
      <c r="G13" s="83" t="s">
        <v>30</v>
      </c>
      <c r="H13" s="84">
        <f>SUM(H9:H12)</f>
        <v>250</v>
      </c>
    </row>
    <row r="14" spans="1:8" s="17" customFormat="1" ht="7.5" customHeight="1" x14ac:dyDescent="0.2">
      <c r="A14" s="16"/>
      <c r="C14" s="18"/>
      <c r="D14" s="19"/>
      <c r="H14" s="20"/>
    </row>
    <row r="15" spans="1:8" ht="15.75" x14ac:dyDescent="0.25">
      <c r="A15" s="69" t="s">
        <v>3</v>
      </c>
      <c r="C15" s="52"/>
      <c r="D15" s="52"/>
      <c r="E15" s="52"/>
      <c r="F15" s="52"/>
      <c r="G15" s="52"/>
      <c r="H15" s="52"/>
    </row>
    <row r="16" spans="1:8" x14ac:dyDescent="0.2">
      <c r="A16" s="48" t="s">
        <v>49</v>
      </c>
      <c r="C16" s="52"/>
      <c r="D16" s="48" t="s">
        <v>44</v>
      </c>
    </row>
    <row r="17" spans="1:8" x14ac:dyDescent="0.2">
      <c r="A17" s="50" t="s">
        <v>50</v>
      </c>
      <c r="B17" s="51">
        <v>0</v>
      </c>
      <c r="C17" s="52"/>
      <c r="D17" s="50" t="s">
        <v>9</v>
      </c>
      <c r="E17" s="53"/>
      <c r="F17" s="57">
        <v>0</v>
      </c>
      <c r="G17" s="55"/>
      <c r="H17" s="58">
        <f>F17/F18</f>
        <v>0</v>
      </c>
    </row>
    <row r="18" spans="1:8" x14ac:dyDescent="0.2">
      <c r="A18" s="50" t="s">
        <v>51</v>
      </c>
      <c r="B18" s="72">
        <f>G4</f>
        <v>7.4999999999999997E-2</v>
      </c>
      <c r="C18" s="52"/>
      <c r="D18" s="50" t="s">
        <v>37</v>
      </c>
      <c r="E18" s="53"/>
      <c r="F18" s="54">
        <v>3</v>
      </c>
      <c r="G18" s="55"/>
      <c r="H18" s="56"/>
    </row>
    <row r="19" spans="1:8" x14ac:dyDescent="0.2">
      <c r="A19" s="50" t="s">
        <v>52</v>
      </c>
      <c r="B19" s="51">
        <v>0</v>
      </c>
      <c r="C19" s="52"/>
      <c r="D19" s="50" t="s">
        <v>8</v>
      </c>
      <c r="E19" s="53"/>
      <c r="F19" s="57">
        <v>0</v>
      </c>
      <c r="G19" s="55"/>
      <c r="H19" s="58">
        <f>F19*A13</f>
        <v>0</v>
      </c>
    </row>
    <row r="20" spans="1:8" x14ac:dyDescent="0.2">
      <c r="A20" s="50" t="s">
        <v>53</v>
      </c>
      <c r="B20" s="72">
        <f>G4</f>
        <v>7.4999999999999997E-2</v>
      </c>
      <c r="C20" s="52"/>
      <c r="D20" s="50" t="s">
        <v>42</v>
      </c>
      <c r="E20" s="53"/>
      <c r="F20" s="59">
        <v>0.15</v>
      </c>
      <c r="G20" s="55"/>
      <c r="H20" s="58">
        <f>H13*F20</f>
        <v>37.5</v>
      </c>
    </row>
    <row r="21" spans="1:8" x14ac:dyDescent="0.2">
      <c r="C21" s="52"/>
      <c r="D21" s="50" t="s">
        <v>15</v>
      </c>
      <c r="E21" s="53"/>
      <c r="F21" s="57">
        <v>50</v>
      </c>
      <c r="G21" s="55"/>
      <c r="H21" s="56"/>
    </row>
    <row r="22" spans="1:8" x14ac:dyDescent="0.2">
      <c r="A22" s="52"/>
      <c r="B22" s="52"/>
      <c r="C22" s="52"/>
      <c r="D22" s="50" t="s">
        <v>14</v>
      </c>
      <c r="E22" s="53"/>
      <c r="F22" s="60">
        <f>F21/F18</f>
        <v>16.666666666666668</v>
      </c>
      <c r="G22" s="55"/>
      <c r="H22" s="55"/>
    </row>
    <row r="23" spans="1:8" x14ac:dyDescent="0.2">
      <c r="A23" s="63" t="s">
        <v>45</v>
      </c>
      <c r="B23" s="52"/>
      <c r="C23" s="52"/>
      <c r="D23" s="52"/>
      <c r="E23" s="52"/>
      <c r="F23" s="61" t="s">
        <v>38</v>
      </c>
      <c r="G23" s="52"/>
      <c r="H23" s="62">
        <f>SUM(H17:H22)</f>
        <v>37.5</v>
      </c>
    </row>
    <row r="24" spans="1:8" s="5" customFormat="1" x14ac:dyDescent="0.2">
      <c r="A24" s="49" t="s">
        <v>21</v>
      </c>
      <c r="B24" s="49"/>
      <c r="C24" s="51">
        <v>0</v>
      </c>
      <c r="D24" s="52"/>
      <c r="E24" s="52"/>
      <c r="F24" s="61" t="s">
        <v>13</v>
      </c>
      <c r="G24" s="52"/>
      <c r="H24" s="64" t="str">
        <f>IF(F22&gt;0,IF(H23&gt;F22,"yes","no"),"N/A")</f>
        <v>yes</v>
      </c>
    </row>
    <row r="25" spans="1:8" x14ac:dyDescent="0.2">
      <c r="A25" s="49" t="s">
        <v>22</v>
      </c>
      <c r="B25" s="49"/>
      <c r="C25" s="67">
        <f>C24/B3</f>
        <v>0</v>
      </c>
      <c r="D25" s="65"/>
      <c r="E25" s="65"/>
      <c r="F25" s="65" t="s">
        <v>39</v>
      </c>
      <c r="G25" s="65"/>
      <c r="H25" s="66">
        <f>IF(H24="no",F22,H23)</f>
        <v>37.5</v>
      </c>
    </row>
    <row r="26" spans="1:8" x14ac:dyDescent="0.2">
      <c r="A26" s="49" t="s">
        <v>31</v>
      </c>
      <c r="B26" s="49"/>
      <c r="C26" s="67">
        <f>C25/A35</f>
        <v>0</v>
      </c>
      <c r="D26" s="52"/>
      <c r="E26" s="52"/>
      <c r="F26" s="52"/>
      <c r="G26" s="52"/>
      <c r="H26" s="52"/>
    </row>
    <row r="27" spans="1:8" x14ac:dyDescent="0.2">
      <c r="A27" s="49" t="s">
        <v>57</v>
      </c>
      <c r="B27" s="49"/>
      <c r="C27" s="68">
        <v>0</v>
      </c>
      <c r="D27" s="52"/>
      <c r="E27" s="52"/>
      <c r="F27" s="52"/>
      <c r="G27" s="52"/>
      <c r="H27" s="52"/>
    </row>
    <row r="28" spans="1:8" x14ac:dyDescent="0.2">
      <c r="A28" s="49" t="s">
        <v>58</v>
      </c>
      <c r="B28" s="49"/>
      <c r="C28" s="68">
        <v>0</v>
      </c>
      <c r="D28" s="52"/>
      <c r="E28" s="52"/>
      <c r="F28" s="52"/>
      <c r="G28" s="52"/>
      <c r="H28" s="52"/>
    </row>
    <row r="29" spans="1:8" ht="8.25" customHeight="1" x14ac:dyDescent="0.2"/>
    <row r="30" spans="1:8" s="23" customFormat="1" ht="24.75" customHeight="1" x14ac:dyDescent="0.2">
      <c r="A30" s="21" t="str">
        <f>A8</f>
        <v>Sales Qty</v>
      </c>
      <c r="B30" s="21" t="str">
        <f>B8</f>
        <v>Type</v>
      </c>
      <c r="C30" s="21" t="str">
        <f>C8</f>
        <v>Channel</v>
      </c>
      <c r="D30" s="21" t="s">
        <v>17</v>
      </c>
      <c r="E30" s="21" t="s">
        <v>16</v>
      </c>
      <c r="F30" s="21" t="s">
        <v>32</v>
      </c>
      <c r="G30" s="22" t="s">
        <v>18</v>
      </c>
      <c r="H30" s="21" t="str">
        <f>H8</f>
        <v>Ext. Price</v>
      </c>
    </row>
    <row r="31" spans="1:8" x14ac:dyDescent="0.2">
      <c r="A31" s="13">
        <f>A9</f>
        <v>10</v>
      </c>
      <c r="B31" s="9" t="str">
        <f>B9</f>
        <v>Soft Copy/PDF</v>
      </c>
      <c r="C31" s="9" t="str">
        <f>C9</f>
        <v>Self</v>
      </c>
      <c r="D31" s="36"/>
      <c r="E31" s="36">
        <f>IF(A31&gt;0,$B$17+$B$18*D9,0)</f>
        <v>1.0649999999999999</v>
      </c>
      <c r="F31" s="73">
        <f>$C$26+$C$27*D9</f>
        <v>0</v>
      </c>
      <c r="G31" s="33">
        <f>SUM(D31:F31)</f>
        <v>1.0649999999999999</v>
      </c>
      <c r="H31" s="33">
        <f>A31*G31</f>
        <v>10.649999999999999</v>
      </c>
    </row>
    <row r="32" spans="1:8" x14ac:dyDescent="0.2">
      <c r="A32" s="13">
        <f>A10</f>
        <v>6</v>
      </c>
      <c r="B32" s="9" t="str">
        <f>B10</f>
        <v>Hard Copy</v>
      </c>
      <c r="C32" s="9" t="str">
        <f>C10</f>
        <v>Self</v>
      </c>
      <c r="D32" s="32">
        <f>D10*0.175</f>
        <v>3.15</v>
      </c>
      <c r="E32" s="36">
        <f>IF(A32&gt;0,$B$17+$B$18*D10,0)</f>
        <v>1.3499999999999999</v>
      </c>
      <c r="F32" s="73">
        <f>$C$26+$C$28*D10</f>
        <v>0</v>
      </c>
      <c r="G32" s="33">
        <f t="shared" ref="G32:G34" si="0">SUM(D32:F32)</f>
        <v>4.5</v>
      </c>
      <c r="H32" s="33">
        <f>A32*G32</f>
        <v>27</v>
      </c>
    </row>
    <row r="33" spans="1:8" x14ac:dyDescent="0.2">
      <c r="A33" s="13">
        <f>A11</f>
        <v>0</v>
      </c>
      <c r="B33" s="9" t="str">
        <f>B11</f>
        <v>Soft Copy/PDF</v>
      </c>
      <c r="C33" s="9" t="str">
        <f>C11</f>
        <v>Reseller</v>
      </c>
      <c r="D33" s="36"/>
      <c r="E33" s="36">
        <f>IF(A33&gt;0,EB$26+$B$20*D11,0)</f>
        <v>0</v>
      </c>
      <c r="F33" s="73">
        <f>$C$26+$C$27*D11</f>
        <v>0</v>
      </c>
      <c r="G33" s="33">
        <f t="shared" si="0"/>
        <v>0</v>
      </c>
      <c r="H33" s="33">
        <f>A33*G33</f>
        <v>0</v>
      </c>
    </row>
    <row r="34" spans="1:8" x14ac:dyDescent="0.2">
      <c r="A34" s="14">
        <f>A12</f>
        <v>0</v>
      </c>
      <c r="B34" s="10" t="str">
        <f>B12</f>
        <v>Hard Copy</v>
      </c>
      <c r="C34" s="10" t="str">
        <f>C12</f>
        <v>Reseller</v>
      </c>
      <c r="D34" s="37">
        <f>D32</f>
        <v>3.15</v>
      </c>
      <c r="E34" s="34">
        <f>IF(A34&gt;0,EB$26+$B$20*D12,0)</f>
        <v>0</v>
      </c>
      <c r="F34" s="74">
        <f>$C$26+$C$28*D12</f>
        <v>0</v>
      </c>
      <c r="G34" s="34">
        <f t="shared" si="0"/>
        <v>3.15</v>
      </c>
      <c r="H34" s="34">
        <f>A34*G34</f>
        <v>0</v>
      </c>
    </row>
    <row r="35" spans="1:8" s="5" customFormat="1" x14ac:dyDescent="0.2">
      <c r="A35" s="4">
        <f>A13</f>
        <v>16</v>
      </c>
      <c r="G35" s="28" t="s">
        <v>36</v>
      </c>
      <c r="H35" s="38">
        <f>SUM(H31:H34)</f>
        <v>37.65</v>
      </c>
    </row>
    <row r="36" spans="1:8" ht="6" customHeight="1" x14ac:dyDescent="0.2">
      <c r="G36" s="29"/>
    </row>
    <row r="37" spans="1:8" s="15" customFormat="1" x14ac:dyDescent="0.2">
      <c r="A37" s="85" t="s">
        <v>20</v>
      </c>
      <c r="B37" s="85"/>
      <c r="C37" s="86" t="s">
        <v>23</v>
      </c>
      <c r="D37" s="87">
        <f>H37/A35</f>
        <v>4.6968750000000004</v>
      </c>
      <c r="E37" s="85"/>
      <c r="F37" s="85"/>
      <c r="G37" s="88" t="s">
        <v>28</v>
      </c>
      <c r="H37" s="89">
        <f>H25+H35</f>
        <v>75.150000000000006</v>
      </c>
    </row>
    <row r="38" spans="1:8" ht="6.75" customHeight="1" x14ac:dyDescent="0.2">
      <c r="D38" s="35"/>
      <c r="G38" s="29"/>
    </row>
    <row r="39" spans="1:8" s="5" customFormat="1" ht="15.75" x14ac:dyDescent="0.25">
      <c r="A39" s="70" t="s">
        <v>4</v>
      </c>
      <c r="B39" s="77" t="str">
        <f>DOLLAR(H39/B5,2) &amp;" per hr."</f>
        <v>$34.97 per hr.</v>
      </c>
      <c r="C39" s="42" t="s">
        <v>27</v>
      </c>
      <c r="D39" s="43">
        <f>H39/A35</f>
        <v>10.928125</v>
      </c>
      <c r="E39" s="44" t="s">
        <v>40</v>
      </c>
      <c r="F39" s="45">
        <f>H39/H13</f>
        <v>0.69940000000000002</v>
      </c>
      <c r="G39" s="44" t="s">
        <v>29</v>
      </c>
      <c r="H39" s="46">
        <f>H13-H37</f>
        <v>174.85</v>
      </c>
    </row>
    <row r="40" spans="1:8" ht="6" customHeight="1" x14ac:dyDescent="0.2"/>
    <row r="41" spans="1:8" x14ac:dyDescent="0.2">
      <c r="A41" s="78" t="s">
        <v>55</v>
      </c>
      <c r="B41" s="78"/>
      <c r="C41" s="78"/>
      <c r="D41" s="78"/>
      <c r="E41" s="78"/>
      <c r="F41" s="78"/>
      <c r="G41" s="78"/>
      <c r="H41" s="78"/>
    </row>
    <row r="42" spans="1:8" x14ac:dyDescent="0.2">
      <c r="A42" s="41" t="s">
        <v>56</v>
      </c>
      <c r="B42" s="41"/>
      <c r="C42" s="41"/>
      <c r="D42" s="41"/>
      <c r="E42" s="41"/>
      <c r="F42" s="41"/>
      <c r="G42" s="41"/>
      <c r="H42" s="41"/>
    </row>
  </sheetData>
  <mergeCells count="12">
    <mergeCell ref="A26:B26"/>
    <mergeCell ref="A27:B27"/>
    <mergeCell ref="A41:H41"/>
    <mergeCell ref="A42:H42"/>
    <mergeCell ref="B2:C2"/>
    <mergeCell ref="A28:B28"/>
    <mergeCell ref="A1:H1"/>
    <mergeCell ref="E2:F2"/>
    <mergeCell ref="E3:F3"/>
    <mergeCell ref="E4:F4"/>
    <mergeCell ref="A24:B24"/>
    <mergeCell ref="A25:B25"/>
  </mergeCells>
  <hyperlinks>
    <hyperlink ref="A41:H41" r:id="rId1" display="Copyright © 2013. Art of Sound Music, LLC.  All rights reserved."/>
  </hyperlinks>
  <pageMargins left="0.25" right="0.25" top="0.75" bottom="0.75" header="0.3" footer="0.3"/>
  <pageSetup scale="96" orientation="landscape" r:id="rId2"/>
  <headerFooter alignWithMargins="0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Ed</cp:lastModifiedBy>
  <cp:lastPrinted>2013-05-09T23:33:47Z</cp:lastPrinted>
  <dcterms:created xsi:type="dcterms:W3CDTF">2006-01-31T00:22:30Z</dcterms:created>
  <dcterms:modified xsi:type="dcterms:W3CDTF">2013-05-13T18:10:50Z</dcterms:modified>
</cp:coreProperties>
</file>